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ohlers\Desktop\"/>
    </mc:Choice>
  </mc:AlternateContent>
  <bookViews>
    <workbookView xWindow="0" yWindow="0" windowWidth="23040" windowHeight="8616"/>
  </bookViews>
  <sheets>
    <sheet name="CampusAllocationUsage Sum" sheetId="1" r:id="rId1"/>
  </sheets>
  <calcPr calcId="162913"/>
</workbook>
</file>

<file path=xl/calcChain.xml><?xml version="1.0" encoding="utf-8"?>
<calcChain xmlns="http://schemas.openxmlformats.org/spreadsheetml/2006/main">
  <c r="K31" i="1" l="1"/>
  <c r="K32" i="1"/>
  <c r="K33" i="1"/>
  <c r="J33" i="1"/>
  <c r="I33" i="1"/>
  <c r="H33" i="1"/>
  <c r="G33" i="1"/>
  <c r="F33" i="1"/>
  <c r="E33" i="1"/>
  <c r="D33" i="1"/>
  <c r="C33" i="1"/>
  <c r="B33" i="1"/>
  <c r="K23" i="1"/>
  <c r="K24" i="1"/>
  <c r="K25" i="1"/>
  <c r="J25" i="1"/>
  <c r="I25" i="1"/>
  <c r="H25" i="1"/>
  <c r="G25" i="1"/>
  <c r="F25" i="1"/>
  <c r="E25" i="1"/>
  <c r="D25" i="1"/>
  <c r="C25" i="1"/>
  <c r="B25" i="1"/>
  <c r="G8" i="1"/>
  <c r="G9" i="1"/>
  <c r="G10" i="1"/>
  <c r="G11" i="1"/>
  <c r="G12" i="1"/>
  <c r="G13" i="1"/>
  <c r="G14" i="1"/>
  <c r="G15" i="1"/>
  <c r="G16" i="1"/>
  <c r="G17" i="1"/>
  <c r="D8" i="1"/>
  <c r="F8" i="1"/>
  <c r="D9" i="1"/>
  <c r="F9" i="1"/>
  <c r="D14" i="1"/>
  <c r="F14" i="1"/>
  <c r="D16" i="1"/>
  <c r="F16" i="1"/>
  <c r="F17" i="1"/>
  <c r="E8" i="1"/>
  <c r="E9" i="1"/>
  <c r="E10" i="1"/>
  <c r="E11" i="1"/>
  <c r="E12" i="1"/>
  <c r="E13" i="1"/>
  <c r="E14" i="1"/>
  <c r="E15" i="1"/>
  <c r="E16" i="1"/>
  <c r="E17" i="1"/>
  <c r="D10" i="1"/>
  <c r="D11" i="1"/>
  <c r="D12" i="1"/>
  <c r="D13" i="1"/>
  <c r="D15" i="1"/>
  <c r="D17" i="1"/>
  <c r="C10" i="1"/>
  <c r="C11" i="1"/>
  <c r="C12" i="1"/>
  <c r="C13" i="1"/>
  <c r="C15" i="1"/>
  <c r="C17" i="1"/>
  <c r="B17" i="1"/>
</calcChain>
</file>

<file path=xl/sharedStrings.xml><?xml version="1.0" encoding="utf-8"?>
<sst xmlns="http://schemas.openxmlformats.org/spreadsheetml/2006/main" count="54" uniqueCount="36">
  <si>
    <t>Journal Archiving Campaigns RLF Allocation Usage, Quarterly Report</t>
  </si>
  <si>
    <t>SRLF</t>
  </si>
  <si>
    <t>Year</t>
  </si>
  <si>
    <t>July 2017-June 2018</t>
  </si>
  <si>
    <t>Report date</t>
  </si>
  <si>
    <t>7/5/2018 srlf</t>
  </si>
  <si>
    <t>thru 6/30/18 nrlf</t>
  </si>
  <si>
    <t>Data is cumulative, year to date</t>
  </si>
  <si>
    <t>Campus
(2017/2018)</t>
  </si>
  <si>
    <t xml:space="preserve">
Allocation 
</t>
  </si>
  <si>
    <t>Non-JAC 
Deposits</t>
  </si>
  <si>
    <t>JAC Items Added</t>
  </si>
  <si>
    <t>Remaining 
Allocation</t>
  </si>
  <si>
    <t>TOTAL</t>
  </si>
  <si>
    <t>JAC Duplicates</t>
  </si>
  <si>
    <t>Berkeley*</t>
  </si>
  <si>
    <t>Davis</t>
  </si>
  <si>
    <t>Irvine</t>
  </si>
  <si>
    <t>Los Angeles</t>
  </si>
  <si>
    <t>Riverside</t>
  </si>
  <si>
    <t>San Diego</t>
  </si>
  <si>
    <t>San Francisco</t>
  </si>
  <si>
    <t>Santa Barbara</t>
  </si>
  <si>
    <t>Santa Cruz</t>
  </si>
  <si>
    <t>Allocation Total</t>
  </si>
  <si>
    <t xml:space="preserve">*Berkeley used part of a carry-over reserve </t>
  </si>
  <si>
    <t xml:space="preserve">Journal Archiving Campaign (JAC):  Items Added  </t>
  </si>
  <si>
    <t>Berkeley</t>
  </si>
  <si>
    <t>RLF Total</t>
  </si>
  <si>
    <t xml:space="preserve">NRLF  </t>
  </si>
  <si>
    <t xml:space="preserve">SRLF </t>
  </si>
  <si>
    <t>JAC Total</t>
  </si>
  <si>
    <t xml:space="preserve">Journal Archiving Campaign (JAC):  Items Deaccessioned* at RLFs </t>
  </si>
  <si>
    <t xml:space="preserve">NRLF </t>
  </si>
  <si>
    <t>Total</t>
  </si>
  <si>
    <t>* Duplicated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</si>
</sst>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Inconsolata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C5E0B3"/>
        <bgColor rgb="FFC5E0B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3" borderId="3" xfId="0" applyFont="1" applyFill="1" applyBorder="1"/>
    <xf numFmtId="0" fontId="3" fillId="2" borderId="4" xfId="0" applyFont="1" applyFill="1" applyBorder="1" applyAlignment="1">
      <alignment horizontal="center" vertical="top" wrapText="1"/>
    </xf>
    <xf numFmtId="0" fontId="4" fillId="0" borderId="0" xfId="0" applyFont="1"/>
    <xf numFmtId="4" fontId="0" fillId="0" borderId="0" xfId="0" applyNumberFormat="1" applyFont="1" applyAlignment="1"/>
    <xf numFmtId="0" fontId="0" fillId="0" borderId="1" xfId="0" applyFont="1" applyBorder="1" applyAlignment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/>
    <xf numFmtId="3" fontId="0" fillId="0" borderId="7" xfId="0" applyNumberFormat="1" applyFont="1" applyBorder="1" applyAlignment="1">
      <alignment horizontal="center"/>
    </xf>
    <xf numFmtId="0" fontId="0" fillId="0" borderId="1" xfId="0" applyFont="1" applyBorder="1"/>
    <xf numFmtId="3" fontId="5" fillId="4" borderId="0" xfId="0" applyNumberFormat="1" applyFont="1" applyFill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6" xfId="0" applyNumberFormat="1" applyFont="1" applyBorder="1" applyAlignment="1"/>
    <xf numFmtId="0" fontId="0" fillId="0" borderId="0" xfId="0" applyFont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1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vertical="top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3" fontId="0" fillId="0" borderId="8" xfId="0" applyNumberFormat="1" applyFont="1" applyBorder="1"/>
    <xf numFmtId="3" fontId="0" fillId="0" borderId="8" xfId="0" applyNumberFormat="1" applyFont="1" applyBorder="1" applyAlignment="1"/>
    <xf numFmtId="3" fontId="0" fillId="0" borderId="13" xfId="0" applyNumberFormat="1" applyFont="1" applyBorder="1" applyAlignment="1"/>
    <xf numFmtId="3" fontId="2" fillId="0" borderId="8" xfId="0" applyNumberFormat="1" applyFont="1" applyBorder="1"/>
    <xf numFmtId="0" fontId="3" fillId="0" borderId="6" xfId="0" applyFont="1" applyBorder="1"/>
    <xf numFmtId="0" fontId="2" fillId="0" borderId="1" xfId="0" applyFont="1" applyBorder="1"/>
    <xf numFmtId="0" fontId="0" fillId="0" borderId="8" xfId="0" applyFont="1" applyBorder="1" applyAlignment="1"/>
    <xf numFmtId="3" fontId="3" fillId="0" borderId="6" xfId="0" applyNumberFormat="1" applyFont="1" applyBorder="1"/>
    <xf numFmtId="0" fontId="6" fillId="0" borderId="0" xfId="0" applyFont="1"/>
    <xf numFmtId="0" fontId="3" fillId="5" borderId="5" xfId="0" applyFont="1" applyFill="1" applyBorder="1" applyAlignment="1">
      <alignment horizontal="center" vertical="top" wrapText="1"/>
    </xf>
    <xf numFmtId="0" fontId="2" fillId="0" borderId="12" xfId="0" applyFont="1" applyBorder="1"/>
    <xf numFmtId="0" fontId="2" fillId="0" borderId="7" xfId="0" applyFont="1" applyBorder="1"/>
    <xf numFmtId="0" fontId="3" fillId="6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outlinePr summaryBelow="0" summaryRight="0"/>
    <pageSetUpPr fitToPage="1"/>
  </sheetPr>
  <dimension ref="A1:Z1000"/>
  <sheetViews>
    <sheetView tabSelected="1" workbookViewId="0"/>
  </sheetViews>
  <sheetFormatPr defaultColWidth="14.44140625" defaultRowHeight="15" customHeight="1"/>
  <cols>
    <col min="1" max="1" width="16.6640625" customWidth="1"/>
    <col min="2" max="2" width="14.5546875" customWidth="1"/>
    <col min="3" max="3" width="12.33203125" customWidth="1"/>
    <col min="4" max="4" width="10.109375" customWidth="1"/>
    <col min="5" max="5" width="11.44140625" customWidth="1"/>
    <col min="6" max="6" width="12.109375" customWidth="1"/>
    <col min="7" max="7" width="11.6640625" customWidth="1"/>
    <col min="8" max="8" width="12.6640625" customWidth="1"/>
    <col min="9" max="9" width="13.109375" customWidth="1"/>
    <col min="10" max="10" width="10.109375" customWidth="1"/>
    <col min="11" max="11" width="8.6640625" customWidth="1"/>
    <col min="12" max="12" width="11.44140625" customWidth="1"/>
    <col min="13" max="13" width="9.6640625" customWidth="1"/>
    <col min="14" max="14" width="12.6640625" customWidth="1"/>
    <col min="15" max="15" width="13.109375" customWidth="1"/>
    <col min="16" max="16" width="10.109375" customWidth="1"/>
    <col min="17" max="26" width="8.6640625" customWidth="1"/>
  </cols>
  <sheetData>
    <row r="1" spans="1:26" ht="14.25" customHeight="1"/>
    <row r="2" spans="1:26" ht="14.25" customHeight="1">
      <c r="A2" s="1" t="s">
        <v>0</v>
      </c>
    </row>
    <row r="3" spans="1:26" ht="14.25" customHeight="1">
      <c r="A3" t="s">
        <v>2</v>
      </c>
      <c r="C3" t="s">
        <v>3</v>
      </c>
    </row>
    <row r="4" spans="1:26" ht="14.25" customHeight="1">
      <c r="A4" t="s">
        <v>4</v>
      </c>
      <c r="B4" s="3" t="s">
        <v>5</v>
      </c>
      <c r="C4" s="3" t="s">
        <v>6</v>
      </c>
    </row>
    <row r="5" spans="1:26" ht="14.25" customHeight="1">
      <c r="A5" t="s">
        <v>7</v>
      </c>
    </row>
    <row r="6" spans="1:26" ht="14.25" customHeight="1"/>
    <row r="7" spans="1:26" ht="39.75" customHeight="1">
      <c r="A7" s="4" t="s">
        <v>8</v>
      </c>
      <c r="B7" s="5" t="s">
        <v>9</v>
      </c>
      <c r="C7" s="6" t="s">
        <v>10</v>
      </c>
      <c r="D7" s="6" t="s">
        <v>11</v>
      </c>
      <c r="E7" s="7" t="s">
        <v>12</v>
      </c>
      <c r="F7" s="8" t="s">
        <v>13</v>
      </c>
      <c r="G7" s="9" t="s">
        <v>14</v>
      </c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A8" s="12" t="s">
        <v>15</v>
      </c>
      <c r="B8" s="13">
        <v>106560</v>
      </c>
      <c r="C8" s="14">
        <v>107376</v>
      </c>
      <c r="D8" s="14">
        <f>B25</f>
        <v>2002</v>
      </c>
      <c r="E8" s="15">
        <f t="shared" ref="E8:E16" si="0">B8-F8</f>
        <v>-2818</v>
      </c>
      <c r="F8" s="16">
        <f t="shared" ref="F8:F9" si="1">C8+D8</f>
        <v>109378</v>
      </c>
      <c r="G8" s="17">
        <f>B33</f>
        <v>1924</v>
      </c>
    </row>
    <row r="9" spans="1:26" ht="14.25" customHeight="1">
      <c r="A9" s="18" t="s">
        <v>16</v>
      </c>
      <c r="B9" s="13">
        <v>19200</v>
      </c>
      <c r="C9" s="14">
        <v>10380</v>
      </c>
      <c r="D9" s="13">
        <f>C25</f>
        <v>314</v>
      </c>
      <c r="E9" s="19">
        <f t="shared" si="0"/>
        <v>8506</v>
      </c>
      <c r="F9" s="16">
        <f t="shared" si="1"/>
        <v>10694</v>
      </c>
      <c r="G9" s="20">
        <f>C33</f>
        <v>738</v>
      </c>
    </row>
    <row r="10" spans="1:26" ht="14.25" customHeight="1">
      <c r="A10" s="18" t="s">
        <v>17</v>
      </c>
      <c r="B10" s="13">
        <v>10240</v>
      </c>
      <c r="C10" s="13">
        <f t="shared" ref="C10:C11" si="2">F10-D10</f>
        <v>9962</v>
      </c>
      <c r="D10" s="13">
        <f>D25</f>
        <v>286</v>
      </c>
      <c r="E10" s="15">
        <f t="shared" si="0"/>
        <v>-8</v>
      </c>
      <c r="F10" s="21">
        <v>10248</v>
      </c>
      <c r="G10" s="20">
        <f>D33</f>
        <v>182</v>
      </c>
    </row>
    <row r="11" spans="1:26" ht="14.25" customHeight="1">
      <c r="A11" s="18" t="s">
        <v>18</v>
      </c>
      <c r="B11" s="13">
        <v>85640</v>
      </c>
      <c r="C11" s="13">
        <f t="shared" si="2"/>
        <v>87307</v>
      </c>
      <c r="D11" s="14">
        <f>E25</f>
        <v>1979</v>
      </c>
      <c r="E11" s="15">
        <f t="shared" si="0"/>
        <v>-3646</v>
      </c>
      <c r="F11" s="21">
        <v>89286</v>
      </c>
      <c r="G11" s="17">
        <f>E32</f>
        <v>1213</v>
      </c>
    </row>
    <row r="12" spans="1:26" ht="14.25" customHeight="1">
      <c r="A12" s="18" t="s">
        <v>19</v>
      </c>
      <c r="B12" s="13">
        <v>10240</v>
      </c>
      <c r="C12" s="13">
        <f>SUM(F12-D12)</f>
        <v>9698</v>
      </c>
      <c r="D12" s="13">
        <f>F25</f>
        <v>606</v>
      </c>
      <c r="E12" s="15">
        <f t="shared" si="0"/>
        <v>-64</v>
      </c>
      <c r="F12" s="21">
        <v>10304</v>
      </c>
      <c r="G12" s="20">
        <f>F33</f>
        <v>2886</v>
      </c>
    </row>
    <row r="13" spans="1:26" ht="14.25" customHeight="1">
      <c r="A13" s="18" t="s">
        <v>20</v>
      </c>
      <c r="B13" s="13">
        <v>10240</v>
      </c>
      <c r="C13" s="13">
        <f>F13-D13</f>
        <v>14154</v>
      </c>
      <c r="D13" s="13">
        <f>G25</f>
        <v>64</v>
      </c>
      <c r="E13" s="15">
        <f t="shared" si="0"/>
        <v>-3978</v>
      </c>
      <c r="F13" s="21">
        <v>14218</v>
      </c>
      <c r="G13" s="20">
        <f>G33</f>
        <v>105</v>
      </c>
    </row>
    <row r="14" spans="1:26" ht="14.25" customHeight="1">
      <c r="A14" s="18" t="s">
        <v>21</v>
      </c>
      <c r="B14" s="13">
        <v>3200</v>
      </c>
      <c r="C14" s="14">
        <v>3185</v>
      </c>
      <c r="D14" s="13">
        <f>H25</f>
        <v>2</v>
      </c>
      <c r="E14" s="15">
        <f t="shared" si="0"/>
        <v>13</v>
      </c>
      <c r="F14" s="16">
        <f>C14+D14</f>
        <v>3187</v>
      </c>
      <c r="G14" s="20">
        <f>H33</f>
        <v>0</v>
      </c>
      <c r="I14" s="11"/>
    </row>
    <row r="15" spans="1:26" ht="14.25" customHeight="1">
      <c r="A15" s="18" t="s">
        <v>22</v>
      </c>
      <c r="B15" s="13">
        <v>10240</v>
      </c>
      <c r="C15" s="13">
        <f>F15-D15</f>
        <v>11531</v>
      </c>
      <c r="D15" s="22">
        <f>I25</f>
        <v>108</v>
      </c>
      <c r="E15" s="15">
        <f t="shared" si="0"/>
        <v>-1399</v>
      </c>
      <c r="F15" s="21">
        <v>11639</v>
      </c>
      <c r="G15" s="20">
        <f>I33</f>
        <v>183</v>
      </c>
    </row>
    <row r="16" spans="1:26" ht="14.25" customHeight="1">
      <c r="A16" s="23" t="s">
        <v>23</v>
      </c>
      <c r="B16" s="24">
        <v>12800</v>
      </c>
      <c r="C16" s="25">
        <v>12561</v>
      </c>
      <c r="D16" s="24">
        <f>J25</f>
        <v>383</v>
      </c>
      <c r="E16" s="15">
        <f t="shared" si="0"/>
        <v>-144</v>
      </c>
      <c r="F16" s="21">
        <f>C16+D16</f>
        <v>12944</v>
      </c>
      <c r="G16" s="26">
        <f>J33</f>
        <v>1044</v>
      </c>
    </row>
    <row r="17" spans="1:26" ht="14.25" customHeight="1">
      <c r="A17" s="27" t="s">
        <v>24</v>
      </c>
      <c r="B17" s="28">
        <f t="shared" ref="B17:G17" si="3">SUM(B8:B16)</f>
        <v>268360</v>
      </c>
      <c r="C17" s="28">
        <f t="shared" si="3"/>
        <v>266154</v>
      </c>
      <c r="D17" s="28">
        <f t="shared" si="3"/>
        <v>5744</v>
      </c>
      <c r="E17" s="29">
        <f t="shared" si="3"/>
        <v>-3538</v>
      </c>
      <c r="F17" s="30">
        <f t="shared" si="3"/>
        <v>271898</v>
      </c>
      <c r="G17" s="31">
        <f t="shared" si="3"/>
        <v>8275</v>
      </c>
    </row>
    <row r="18" spans="1:26" ht="14.25" customHeight="1">
      <c r="A18" s="32"/>
    </row>
    <row r="19" spans="1:26" ht="14.25" customHeight="1">
      <c r="A19" s="2" t="s">
        <v>25</v>
      </c>
    </row>
    <row r="20" spans="1:26" ht="14.25" customHeight="1"/>
    <row r="21" spans="1:26" ht="14.25" customHeight="1">
      <c r="A21" s="46" t="s">
        <v>26</v>
      </c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>
      <c r="A22" s="34"/>
      <c r="B22" s="34" t="s">
        <v>27</v>
      </c>
      <c r="C22" s="34" t="s">
        <v>16</v>
      </c>
      <c r="D22" s="34" t="s">
        <v>17</v>
      </c>
      <c r="E22" s="34" t="s">
        <v>18</v>
      </c>
      <c r="F22" s="34" t="s">
        <v>19</v>
      </c>
      <c r="G22" s="34" t="s">
        <v>20</v>
      </c>
      <c r="H22" s="34" t="s">
        <v>21</v>
      </c>
      <c r="I22" s="34" t="s">
        <v>22</v>
      </c>
      <c r="J22" s="34" t="s">
        <v>23</v>
      </c>
      <c r="K22" s="35" t="s">
        <v>28</v>
      </c>
    </row>
    <row r="23" spans="1:26" ht="14.25" customHeight="1">
      <c r="A23" s="18" t="s">
        <v>29</v>
      </c>
      <c r="B23" s="12">
        <v>2002</v>
      </c>
      <c r="C23" s="12">
        <v>264</v>
      </c>
      <c r="D23" s="18">
        <v>5</v>
      </c>
      <c r="E23" s="18">
        <v>0</v>
      </c>
      <c r="F23" s="18">
        <v>56</v>
      </c>
      <c r="G23" s="18">
        <v>64</v>
      </c>
      <c r="H23" s="12">
        <v>2</v>
      </c>
      <c r="I23" s="18">
        <v>108</v>
      </c>
      <c r="J23" s="12">
        <v>224</v>
      </c>
      <c r="K23" s="36">
        <f t="shared" ref="K23:K24" si="4">SUM(B23:J23)</f>
        <v>2725</v>
      </c>
    </row>
    <row r="24" spans="1:26" ht="14.25" customHeight="1">
      <c r="A24" s="23" t="s">
        <v>30</v>
      </c>
      <c r="B24" s="37">
        <v>0</v>
      </c>
      <c r="C24" s="37">
        <v>50</v>
      </c>
      <c r="D24" s="38">
        <v>281</v>
      </c>
      <c r="E24" s="38">
        <v>1979</v>
      </c>
      <c r="F24" s="38">
        <v>550</v>
      </c>
      <c r="G24" s="37">
        <v>0</v>
      </c>
      <c r="H24" s="37">
        <v>0</v>
      </c>
      <c r="I24" s="36">
        <v>0</v>
      </c>
      <c r="J24" s="39">
        <v>159</v>
      </c>
      <c r="K24" s="40">
        <f t="shared" si="4"/>
        <v>3019</v>
      </c>
    </row>
    <row r="25" spans="1:26" ht="14.25" customHeight="1">
      <c r="A25" s="41" t="s">
        <v>31</v>
      </c>
      <c r="B25" s="41">
        <f t="shared" ref="B25:K25" si="5">SUM(B23:B24)</f>
        <v>2002</v>
      </c>
      <c r="C25" s="41">
        <f t="shared" si="5"/>
        <v>314</v>
      </c>
      <c r="D25" s="41">
        <f t="shared" si="5"/>
        <v>286</v>
      </c>
      <c r="E25" s="41">
        <f t="shared" si="5"/>
        <v>1979</v>
      </c>
      <c r="F25" s="41">
        <f t="shared" si="5"/>
        <v>606</v>
      </c>
      <c r="G25" s="41">
        <f t="shared" si="5"/>
        <v>64</v>
      </c>
      <c r="H25" s="41">
        <f t="shared" si="5"/>
        <v>2</v>
      </c>
      <c r="I25" s="41">
        <f t="shared" si="5"/>
        <v>108</v>
      </c>
      <c r="J25" s="41">
        <f t="shared" si="5"/>
        <v>383</v>
      </c>
      <c r="K25" s="41">
        <f t="shared" si="5"/>
        <v>5744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4.25" customHeight="1"/>
    <row r="27" spans="1:26" ht="14.25" customHeight="1"/>
    <row r="28" spans="1:26" ht="14.25" customHeight="1"/>
    <row r="29" spans="1:26" ht="14.25" customHeight="1">
      <c r="A29" s="49" t="s">
        <v>32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>
      <c r="A30" s="34"/>
      <c r="B30" s="34" t="s">
        <v>27</v>
      </c>
      <c r="C30" s="34" t="s">
        <v>16</v>
      </c>
      <c r="D30" s="34" t="s">
        <v>17</v>
      </c>
      <c r="E30" s="34" t="s">
        <v>18</v>
      </c>
      <c r="F30" s="34" t="s">
        <v>19</v>
      </c>
      <c r="G30" s="34" t="s">
        <v>20</v>
      </c>
      <c r="H30" s="34" t="s">
        <v>21</v>
      </c>
      <c r="I30" s="34" t="s">
        <v>22</v>
      </c>
      <c r="J30" s="34" t="s">
        <v>23</v>
      </c>
      <c r="K30" s="35" t="s">
        <v>28</v>
      </c>
    </row>
    <row r="31" spans="1:26" ht="14.25" customHeight="1">
      <c r="A31" s="18" t="s">
        <v>33</v>
      </c>
      <c r="B31" s="12">
        <v>1924</v>
      </c>
      <c r="C31" s="12">
        <v>313</v>
      </c>
      <c r="D31" s="18">
        <v>7</v>
      </c>
      <c r="E31" s="18">
        <v>0</v>
      </c>
      <c r="F31" s="18">
        <v>63</v>
      </c>
      <c r="G31" s="18">
        <v>105</v>
      </c>
      <c r="H31" s="18">
        <v>0</v>
      </c>
      <c r="I31" s="18">
        <v>183</v>
      </c>
      <c r="J31" s="12">
        <v>582</v>
      </c>
      <c r="K31" s="42">
        <f t="shared" ref="K31:K32" si="6">SUM(B31:J31)</f>
        <v>3177</v>
      </c>
    </row>
    <row r="32" spans="1:26" ht="14.25" customHeight="1">
      <c r="A32" s="23" t="s">
        <v>1</v>
      </c>
      <c r="B32" s="37">
        <v>0</v>
      </c>
      <c r="C32" s="23">
        <v>425</v>
      </c>
      <c r="D32" s="43">
        <v>175</v>
      </c>
      <c r="E32" s="43">
        <v>1213</v>
      </c>
      <c r="F32" s="38">
        <v>2823</v>
      </c>
      <c r="G32" s="23">
        <v>0</v>
      </c>
      <c r="H32" s="37">
        <v>0</v>
      </c>
      <c r="I32" s="23">
        <v>0</v>
      </c>
      <c r="J32" s="43">
        <v>462</v>
      </c>
      <c r="K32" s="40">
        <f t="shared" si="6"/>
        <v>5098</v>
      </c>
    </row>
    <row r="33" spans="1:26" ht="14.25" customHeight="1">
      <c r="A33" s="41" t="s">
        <v>34</v>
      </c>
      <c r="B33" s="41">
        <f t="shared" ref="B33:K33" si="7">SUM(B31:B32)</f>
        <v>1924</v>
      </c>
      <c r="C33" s="44">
        <f t="shared" si="7"/>
        <v>738</v>
      </c>
      <c r="D33" s="44">
        <f t="shared" si="7"/>
        <v>182</v>
      </c>
      <c r="E33" s="44">
        <f t="shared" si="7"/>
        <v>1213</v>
      </c>
      <c r="F33" s="44">
        <f t="shared" si="7"/>
        <v>2886</v>
      </c>
      <c r="G33" s="41">
        <f t="shared" si="7"/>
        <v>105</v>
      </c>
      <c r="H33" s="41">
        <f t="shared" si="7"/>
        <v>0</v>
      </c>
      <c r="I33" s="41">
        <f t="shared" si="7"/>
        <v>183</v>
      </c>
      <c r="J33" s="41">
        <f t="shared" si="7"/>
        <v>1044</v>
      </c>
      <c r="K33" s="41">
        <f t="shared" si="7"/>
        <v>8275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4.25" customHeight="1"/>
    <row r="35" spans="1:26" ht="14.25" customHeight="1">
      <c r="A35" s="45" t="s">
        <v>35</v>
      </c>
    </row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1:K21"/>
    <mergeCell ref="A29:K29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CampusAllocationUsage 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Wiemhoff</dc:creator>
  <cp:lastModifiedBy>awohlers</cp:lastModifiedBy>
  <dcterms:created xsi:type="dcterms:W3CDTF">2018-07-31T17:23:50Z</dcterms:created>
  <dcterms:modified xsi:type="dcterms:W3CDTF">2018-08-24T18:16:46Z</dcterms:modified>
</cp:coreProperties>
</file>